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ulina-IV\Desktop\"/>
    </mc:Choice>
  </mc:AlternateContent>
  <bookViews>
    <workbookView xWindow="0" yWindow="0" windowWidth="22980" windowHeight="932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F80" i="1"/>
  <c r="E79" i="1"/>
  <c r="D79" i="1"/>
  <c r="F78" i="1"/>
  <c r="E77" i="1"/>
  <c r="D77" i="1"/>
  <c r="E75" i="1"/>
  <c r="D75" i="1"/>
  <c r="F74" i="1"/>
  <c r="E73" i="1"/>
  <c r="F73" i="1" s="1"/>
  <c r="D73" i="1"/>
  <c r="F72" i="1"/>
  <c r="F71" i="1"/>
  <c r="F70" i="1"/>
  <c r="E69" i="1"/>
  <c r="D69" i="1"/>
  <c r="F68" i="1"/>
  <c r="F67" i="1"/>
  <c r="F66" i="1"/>
  <c r="F65" i="1"/>
  <c r="F64" i="1"/>
  <c r="F63" i="1"/>
  <c r="E62" i="1"/>
  <c r="F62" i="1" s="1"/>
  <c r="D62" i="1"/>
  <c r="F61" i="1"/>
  <c r="F60" i="1"/>
  <c r="F59" i="1"/>
  <c r="F58" i="1"/>
  <c r="F57" i="1"/>
  <c r="F56" i="1"/>
  <c r="F55" i="1"/>
  <c r="F54" i="1"/>
  <c r="E53" i="1"/>
  <c r="D53" i="1"/>
  <c r="D48" i="1" s="1"/>
  <c r="F52" i="1"/>
  <c r="F51" i="1"/>
  <c r="F50" i="1"/>
  <c r="F49" i="1"/>
  <c r="E49" i="1"/>
  <c r="D49" i="1"/>
  <c r="E48" i="1"/>
  <c r="F46" i="1"/>
  <c r="E44" i="1"/>
  <c r="F44" i="1" s="1"/>
  <c r="D44" i="1"/>
  <c r="F43" i="1"/>
  <c r="F42" i="1"/>
  <c r="F41" i="1"/>
  <c r="F40" i="1"/>
  <c r="E39" i="1"/>
  <c r="D39" i="1"/>
  <c r="F39" i="1" s="1"/>
  <c r="F38" i="1"/>
  <c r="F37" i="1"/>
  <c r="F36" i="1"/>
  <c r="E35" i="1"/>
  <c r="F35" i="1" s="1"/>
  <c r="D35" i="1"/>
  <c r="F34" i="1"/>
  <c r="F33" i="1"/>
  <c r="F32" i="1"/>
  <c r="E32" i="1"/>
  <c r="D32" i="1"/>
  <c r="F31" i="1"/>
  <c r="F30" i="1"/>
  <c r="E30" i="1"/>
  <c r="D30" i="1"/>
  <c r="F29" i="1"/>
  <c r="F28" i="1"/>
  <c r="F27" i="1"/>
  <c r="F26" i="1"/>
  <c r="E25" i="1"/>
  <c r="D25" i="1"/>
  <c r="E22" i="1"/>
  <c r="D22" i="1"/>
  <c r="F21" i="1"/>
  <c r="F20" i="1"/>
  <c r="E19" i="1"/>
  <c r="F19" i="1" s="1"/>
  <c r="D19" i="1"/>
  <c r="F18" i="1"/>
  <c r="F17" i="1"/>
  <c r="E16" i="1"/>
  <c r="F16" i="1" s="1"/>
  <c r="D16" i="1"/>
  <c r="F15" i="1"/>
  <c r="F14" i="1"/>
  <c r="F13" i="1"/>
  <c r="F12" i="1"/>
  <c r="E11" i="1"/>
  <c r="D11" i="1"/>
  <c r="F10" i="1"/>
  <c r="E9" i="1"/>
  <c r="F9" i="1" s="1"/>
  <c r="D9" i="1"/>
  <c r="F8" i="1"/>
  <c r="E7" i="1"/>
  <c r="F7" i="1" s="1"/>
  <c r="D7" i="1"/>
  <c r="D47" i="1" l="1"/>
  <c r="F79" i="1"/>
  <c r="F77" i="1"/>
  <c r="E47" i="1"/>
  <c r="F47" i="1" s="1"/>
  <c r="F69" i="1"/>
  <c r="F53" i="1"/>
  <c r="F25" i="1"/>
  <c r="F11" i="1"/>
  <c r="D6" i="1"/>
  <c r="D82" i="1" s="1"/>
  <c r="F48" i="1"/>
  <c r="E6" i="1"/>
  <c r="F6" i="1" l="1"/>
  <c r="E82" i="1"/>
  <c r="F82" i="1" s="1"/>
</calcChain>
</file>

<file path=xl/sharedStrings.xml><?xml version="1.0" encoding="utf-8"?>
<sst xmlns="http://schemas.openxmlformats.org/spreadsheetml/2006/main" count="162" uniqueCount="161">
  <si>
    <t>Исполнение бюджета городского округа Красноуфимск по доходам</t>
  </si>
  <si>
    <t xml:space="preserve"> за январь-декабрь 2023 года </t>
  </si>
  <si>
    <t>Номер строки</t>
  </si>
  <si>
    <t>Код классификации  доходов бюджета</t>
  </si>
  <si>
    <t>Наименование дохода бюджета</t>
  </si>
  <si>
    <t xml:space="preserve">План в  рублях </t>
  </si>
  <si>
    <t>Исполнение в рублях</t>
  </si>
  <si>
    <t>Исполнение в %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</si>
  <si>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</si>
  <si>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</si>
  <si>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</si>
  <si>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</si>
  <si>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</si>
  <si>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</si>
  <si>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</si>
  <si>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</si>
  <si>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</si>
  <si>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</si>
  <si>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</si>
  <si>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</si>
  <si>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 xml:space="preserve">000 1 05 01000 00 0000 110   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</si>
  <si>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</si>
  <si>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</si>
  <si>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</si>
  <si>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</si>
  <si>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</si>
  <si>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</si>
  <si>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</si>
  <si>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</si>
  <si>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</si>
  <si>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</si>
  <si>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</si>
  <si>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</si>
  <si>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</si>
  <si>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</si>
  <si>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пошлина, сборы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</si>
  <si>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</si>
  <si>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</si>
  <si>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000 1 08 07000 01 0000 110</t>
  </si>
  <si>
    <t>Государственная пошлина  за государственную регистрацию, а также за совершение прочих юридически значимых действий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</si>
  <si>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</si>
  <si>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</si>
  <si>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000 1 09 04000 00 0000 110</t>
  </si>
  <si>
    <t>000 1 09 07000 00 0000 110</t>
  </si>
  <si>
    <t>Прочие налоги и сборы (по отмененным налогам и сборам)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</si>
  <si>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</si>
  <si>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</si>
  <si>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</si>
  <si>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</si>
  <si>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</si>
  <si>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</si>
  <si>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</si>
  <si>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</si>
  <si>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</si>
  <si>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</si>
  <si>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</si>
  <si>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</si>
  <si>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</si>
  <si>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</si>
  <si>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</si>
  <si>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</si>
  <si>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</si>
  <si>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</si>
  <si>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</si>
  <si>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</si>
  <si>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</si>
  <si>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</si>
  <si>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000 1 14 01000 00 0000 410</t>
  </si>
  <si>
    <t>Доходы от продажи квартир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</si>
  <si>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</si>
  <si>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</si>
  <si>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</si>
  <si>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</si>
  <si>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000 1 16 00000 00 0000 000</t>
  </si>
  <si>
    <t>Штрафы, санкции, возмещение ущерба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</si>
  <si>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</si>
  <si>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</si>
  <si>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</si>
  <si>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</si>
  <si>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</si>
  <si>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</si>
  <si>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</si>
  <si>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</si>
  <si>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</si>
  <si>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</si>
  <si>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</si>
  <si>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</si>
  <si>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000 1 17 15000 00 0000 150</t>
  </si>
  <si>
    <t>Инициативные платежи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</si>
  <si>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</si>
  <si>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</si>
  <si>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</si>
  <si>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</si>
  <si>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</si>
  <si>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</si>
  <si>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</si>
  <si>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 бюджетной обеспеченности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</si>
  <si>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</si>
  <si>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</si>
  <si>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000 2 02 16549 04 0000 150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</si>
  <si>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</si>
  <si>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000 2 02 20000 00 0000 150</t>
  </si>
  <si>
    <t>Субсидии бюджетам бюджетной системы Российской Федерации (межбюджетные субсидии)</t>
  </si>
  <si>
    <t>000 2 02 20299 04 0000 150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</si>
  <si>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
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</si>
  <si>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</si>
  <si>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</si>
  <si>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</si>
  <si>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</si>
  <si>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000 2 02 25299 04 0000 150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</si>
  <si>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</si>
  <si>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</si>
  <si>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</si>
  <si>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000 2 02 25519 04 0000 150</t>
  </si>
  <si>
    <t>Субсидии бюджетам городских округов на поддержку отрасли культуры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</si>
  <si>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</si>
  <si>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</si>
  <si>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000 2 02 29999 04 0000 150</t>
  </si>
  <si>
    <t>Прочие субсидии бюджетам городских округов *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</si>
  <si>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</si>
  <si>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</si>
  <si>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</si>
  <si>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</si>
  <si>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</si>
  <si>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Федерации**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</si>
  <si>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</si>
  <si>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</si>
  <si>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</si>
  <si>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</si>
  <si>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</si>
  <si>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</si>
  <si>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</si>
  <si>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 ***</t>
  </si>
  <si>
    <t>000 2 02 40000 00 0000 150</t>
  </si>
  <si>
    <t xml:space="preserve">Иные межбюджетные трансферты 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</si>
  <si>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</si>
  <si>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</si>
  <si>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</si>
  <si>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</si>
  <si>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</si>
  <si>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Прочие межбюджетные трансферты, передаваемые бюджетам городских округов ****</t>
  </si>
  <si>
    <t>000 2 07 04000 04 0000 150</t>
  </si>
  <si>
    <t>Прочие безвозмездные поступления в бюджеты городских округов</t>
  </si>
  <si>
    <t>000 2 07 04050 04 0000 150</t>
  </si>
  <si>
    <t xml:space="preserve">Прочие безвозмездные поступления в бюджеты городских округов
</t>
  </si>
  <si>
    <t>000 2 08 04000 04 0000 150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</si>
  <si>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начисленных на излишне взысканные суммы</t>
  </si>
  <si>
    <t>000 2 08 04050 04 0000 150</t>
  </si>
  <si>
    <t>Преречисления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есвоевременное осуществление такого возврата и процентов, начисленных на излишне взысканные суммы</t>
  </si>
  <si>
    <t>000 2 18 00000 00 0000 150</t>
  </si>
  <si>
    <t xml:space="preserve">Доходы бюджетов бюджетной системы Российской Федерации от возврыта остатков субсидий, субвений и иных межбюджетных трансфертов, имеющих целевое назначение, прошлых лет 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</si>
  <si>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</si>
  <si>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</si>
  <si>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</si>
  <si>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</si>
  <si>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000 2 19 25555 04 0000 150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</si>
  <si>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</si>
  <si>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</si>
  <si>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</si>
  <si>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</t>
  </si>
  <si>
    <t>Итого доходов: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</si>
</sst>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name val="Liberation Serif"/>
      <family val="1"/>
      <charset val="204"/>
    </font>
    <font>
      <sz val="10"/>
      <name val="Liberation Serif"/>
      <family val="1"/>
      <charset val="204"/>
    </font>
    <font>
      <b/>
      <sz val="9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" fontId="2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2" fillId="0" borderId="2" xfId="0" applyFont="1" applyBorder="1"/>
    <xf numFmtId="3" fontId="2" fillId="0" borderId="1" xfId="0" applyNumberFormat="1" applyFont="1" applyFill="1" applyBorder="1"/>
    <xf numFmtId="0" fontId="2" fillId="0" borderId="1" xfId="0" applyNumberFormat="1" applyFont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 vertical="center"/>
    </xf>
    <xf numFmtId="3" fontId="1" fillId="0" borderId="1" xfId="0" applyNumberFormat="1" applyFont="1" applyFill="1" applyBorder="1"/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topLeftCell="A32" workbookViewId="0">
      <selection activeCell="A83" sqref="A83"/>
    </sheetView>
  </sheetViews>
  <sheetFormatPr defaultRowHeight="14.4" x14ac:dyDescent="0.3"/>
  <cols>
    <col min="1" max="1" width="5.77734375" customWidth="1"/>
    <col min="2" max="2" width="23.109375" customWidth="1"/>
    <col min="3" max="3" width="39.109375" customWidth="1"/>
    <col min="4" max="6" width="12.3320312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2"/>
      <c r="B3" s="3"/>
      <c r="C3" s="3"/>
      <c r="D3" s="3"/>
    </row>
    <row r="4" spans="1:6" ht="53.4" x14ac:dyDescent="0.3">
      <c r="A4" s="4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</row>
    <row r="5" spans="1:6" x14ac:dyDescent="0.3">
      <c r="A5" s="7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6" x14ac:dyDescent="0.3">
      <c r="A6" s="8">
        <v>1</v>
      </c>
      <c r="B6" s="9" t="s">
        <v>8</v>
      </c>
      <c r="C6" s="10" t="s">
        <v>9</v>
      </c>
      <c r="D6" s="11">
        <f>SUM(D7,D9,D11,D16,D19,D22,D25,D30,D32,D35,D39,D44)</f>
        <v>805927974</v>
      </c>
      <c r="E6" s="11">
        <f>SUM(E7,E9,E11,E16,E19,E22,E25,E30,E32,E35,E39,E44)</f>
        <v>844511749</v>
      </c>
      <c r="F6" s="12">
        <f>E6/D6*100</f>
        <v>104.7874966801934</v>
      </c>
    </row>
    <row r="7" spans="1:6" x14ac:dyDescent="0.3">
      <c r="A7" s="8">
        <v>2</v>
      </c>
      <c r="B7" s="9" t="s">
        <v>10</v>
      </c>
      <c r="C7" s="10" t="s">
        <v>11</v>
      </c>
      <c r="D7" s="11">
        <f>SUM(D8)</f>
        <v>615871000</v>
      </c>
      <c r="E7" s="11">
        <f>SUM(E8)</f>
        <v>658514495</v>
      </c>
      <c r="F7" s="12">
        <f t="shared" ref="F7:F82" si="0">E7/D7*100</f>
        <v>106.92409530567278</v>
      </c>
    </row>
    <row r="8" spans="1:6" hidden="1" x14ac:dyDescent="0.3">
      <c r="A8" s="8">
        <v>3</v>
      </c>
      <c r="B8" s="13" t="s">
        <v>12</v>
      </c>
      <c r="C8" s="14" t="s">
        <v>13</v>
      </c>
      <c r="D8" s="15">
        <v>615871000</v>
      </c>
      <c r="E8" s="15">
        <v>658514495</v>
      </c>
      <c r="F8" s="16">
        <f t="shared" si="0"/>
        <v>106.92409530567278</v>
      </c>
    </row>
    <row r="9" spans="1:6" ht="39.6" x14ac:dyDescent="0.3">
      <c r="A9" s="8">
        <v>3</v>
      </c>
      <c r="B9" s="17" t="s">
        <v>14</v>
      </c>
      <c r="C9" s="10" t="s">
        <v>15</v>
      </c>
      <c r="D9" s="11">
        <f>SUM(D10)</f>
        <v>41452800</v>
      </c>
      <c r="E9" s="11">
        <f>SUM(E10)</f>
        <v>42525838</v>
      </c>
      <c r="F9" s="12">
        <f t="shared" si="0"/>
        <v>102.5885778524008</v>
      </c>
    </row>
    <row r="10" spans="1:6" ht="39.6" hidden="1" x14ac:dyDescent="0.3">
      <c r="A10" s="8">
        <v>5</v>
      </c>
      <c r="B10" s="18" t="s">
        <v>16</v>
      </c>
      <c r="C10" s="14" t="s">
        <v>17</v>
      </c>
      <c r="D10" s="15">
        <v>41452800</v>
      </c>
      <c r="E10" s="15">
        <v>42525838</v>
      </c>
      <c r="F10" s="16">
        <f t="shared" si="0"/>
        <v>102.5885778524008</v>
      </c>
    </row>
    <row r="11" spans="1:6" x14ac:dyDescent="0.3">
      <c r="A11" s="8">
        <v>4</v>
      </c>
      <c r="B11" s="9" t="s">
        <v>18</v>
      </c>
      <c r="C11" s="10" t="s">
        <v>19</v>
      </c>
      <c r="D11" s="11">
        <f>SUM(D12:D15)</f>
        <v>64059000</v>
      </c>
      <c r="E11" s="11">
        <f>SUM(E12:E15)</f>
        <v>61945725</v>
      </c>
      <c r="F11" s="12">
        <f t="shared" si="0"/>
        <v>96.701049032922768</v>
      </c>
    </row>
    <row r="12" spans="1:6" ht="26.4" hidden="1" x14ac:dyDescent="0.3">
      <c r="A12" s="8">
        <v>7</v>
      </c>
      <c r="B12" s="13" t="s">
        <v>20</v>
      </c>
      <c r="C12" s="14" t="s">
        <v>21</v>
      </c>
      <c r="D12" s="15">
        <v>58420000</v>
      </c>
      <c r="E12" s="15">
        <v>57606043</v>
      </c>
      <c r="F12" s="16">
        <f t="shared" si="0"/>
        <v>98.606715166039024</v>
      </c>
    </row>
    <row r="13" spans="1:6" ht="26.4" hidden="1" x14ac:dyDescent="0.3">
      <c r="A13" s="8">
        <v>8</v>
      </c>
      <c r="B13" s="13" t="s">
        <v>22</v>
      </c>
      <c r="C13" s="14" t="s">
        <v>23</v>
      </c>
      <c r="D13" s="15">
        <v>176000</v>
      </c>
      <c r="E13" s="15">
        <v>184854</v>
      </c>
      <c r="F13" s="16">
        <f t="shared" si="0"/>
        <v>105.03068181818182</v>
      </c>
    </row>
    <row r="14" spans="1:6" hidden="1" x14ac:dyDescent="0.3">
      <c r="A14" s="8">
        <v>9</v>
      </c>
      <c r="B14" s="13" t="s">
        <v>24</v>
      </c>
      <c r="C14" s="14" t="s">
        <v>25</v>
      </c>
      <c r="D14" s="15">
        <v>427000</v>
      </c>
      <c r="E14" s="15">
        <v>426946</v>
      </c>
      <c r="F14" s="16">
        <f t="shared" si="0"/>
        <v>99.987353629976582</v>
      </c>
    </row>
    <row r="15" spans="1:6" ht="26.4" hidden="1" x14ac:dyDescent="0.3">
      <c r="A15" s="8">
        <v>10</v>
      </c>
      <c r="B15" s="13" t="s">
        <v>26</v>
      </c>
      <c r="C15" s="14" t="s">
        <v>27</v>
      </c>
      <c r="D15" s="15">
        <v>5036000</v>
      </c>
      <c r="E15" s="15">
        <v>3727882</v>
      </c>
      <c r="F15" s="16">
        <f t="shared" si="0"/>
        <v>74.024662430500399</v>
      </c>
    </row>
    <row r="16" spans="1:6" x14ac:dyDescent="0.3">
      <c r="A16" s="8">
        <v>5</v>
      </c>
      <c r="B16" s="9" t="s">
        <v>28</v>
      </c>
      <c r="C16" s="10" t="s">
        <v>29</v>
      </c>
      <c r="D16" s="11">
        <f>SUM(D17:D18)</f>
        <v>25061000</v>
      </c>
      <c r="E16" s="11">
        <f>SUM(E17:E18)</f>
        <v>21528212</v>
      </c>
      <c r="F16" s="12">
        <f t="shared" si="0"/>
        <v>85.903244084433979</v>
      </c>
    </row>
    <row r="17" spans="1:6" hidden="1" x14ac:dyDescent="0.3">
      <c r="A17" s="8">
        <v>12</v>
      </c>
      <c r="B17" s="13" t="s">
        <v>30</v>
      </c>
      <c r="C17" s="14" t="s">
        <v>31</v>
      </c>
      <c r="D17" s="15">
        <v>13688000</v>
      </c>
      <c r="E17" s="15">
        <v>12076832</v>
      </c>
      <c r="F17" s="16">
        <f t="shared" si="0"/>
        <v>88.229339567504383</v>
      </c>
    </row>
    <row r="18" spans="1:6" hidden="1" x14ac:dyDescent="0.3">
      <c r="A18" s="8">
        <v>13</v>
      </c>
      <c r="B18" s="13" t="s">
        <v>32</v>
      </c>
      <c r="C18" s="14" t="s">
        <v>33</v>
      </c>
      <c r="D18" s="19">
        <v>11373000</v>
      </c>
      <c r="E18" s="15">
        <v>9451380</v>
      </c>
      <c r="F18" s="16">
        <f t="shared" si="0"/>
        <v>83.103666578739123</v>
      </c>
    </row>
    <row r="19" spans="1:6" x14ac:dyDescent="0.3">
      <c r="A19" s="8">
        <v>6</v>
      </c>
      <c r="B19" s="9" t="s">
        <v>34</v>
      </c>
      <c r="C19" s="10" t="s">
        <v>35</v>
      </c>
      <c r="D19" s="11">
        <f>SUM(D20:D21)</f>
        <v>9116500</v>
      </c>
      <c r="E19" s="11">
        <f>SUM(E20:E21)</f>
        <v>9297059</v>
      </c>
      <c r="F19" s="12">
        <f t="shared" si="0"/>
        <v>101.98057368507651</v>
      </c>
    </row>
    <row r="20" spans="1:6" ht="39.6" hidden="1" x14ac:dyDescent="0.3">
      <c r="A20" s="8">
        <v>15</v>
      </c>
      <c r="B20" s="13" t="s">
        <v>36</v>
      </c>
      <c r="C20" s="14" t="s">
        <v>37</v>
      </c>
      <c r="D20" s="15">
        <v>9087000</v>
      </c>
      <c r="E20" s="19">
        <v>9266459</v>
      </c>
      <c r="F20" s="16">
        <f t="shared" si="0"/>
        <v>101.97489820622867</v>
      </c>
    </row>
    <row r="21" spans="1:6" ht="39.6" hidden="1" x14ac:dyDescent="0.3">
      <c r="A21" s="8">
        <v>16</v>
      </c>
      <c r="B21" s="13" t="s">
        <v>38</v>
      </c>
      <c r="C21" s="14" t="s">
        <v>39</v>
      </c>
      <c r="D21" s="15">
        <v>29500</v>
      </c>
      <c r="E21" s="19">
        <v>30600</v>
      </c>
      <c r="F21" s="16">
        <f t="shared" si="0"/>
        <v>103.72881355932205</v>
      </c>
    </row>
    <row r="22" spans="1:6" ht="39.6" hidden="1" x14ac:dyDescent="0.3">
      <c r="A22" s="8">
        <v>17</v>
      </c>
      <c r="B22" s="9" t="s">
        <v>40</v>
      </c>
      <c r="C22" s="10" t="s">
        <v>41</v>
      </c>
      <c r="D22" s="11">
        <f>SUM(D23:D24)</f>
        <v>0</v>
      </c>
      <c r="E22" s="11">
        <f>SUM(E23:E24)</f>
        <v>0</v>
      </c>
      <c r="F22" s="12"/>
    </row>
    <row r="23" spans="1:6" hidden="1" x14ac:dyDescent="0.3">
      <c r="A23" s="8">
        <v>18</v>
      </c>
      <c r="B23" s="13" t="s">
        <v>42</v>
      </c>
      <c r="C23" s="14" t="s">
        <v>29</v>
      </c>
      <c r="D23" s="15"/>
      <c r="E23" s="19">
        <v>0</v>
      </c>
      <c r="F23" s="16"/>
    </row>
    <row r="24" spans="1:6" ht="26.4" hidden="1" x14ac:dyDescent="0.3">
      <c r="A24" s="8">
        <v>19</v>
      </c>
      <c r="B24" s="13" t="s">
        <v>43</v>
      </c>
      <c r="C24" s="14" t="s">
        <v>44</v>
      </c>
      <c r="D24" s="15"/>
      <c r="E24" s="19">
        <v>0</v>
      </c>
      <c r="F24" s="16"/>
    </row>
    <row r="25" spans="1:6" ht="39.6" x14ac:dyDescent="0.3">
      <c r="A25" s="8">
        <v>7</v>
      </c>
      <c r="B25" s="9" t="s">
        <v>45</v>
      </c>
      <c r="C25" s="10" t="s">
        <v>46</v>
      </c>
      <c r="D25" s="11">
        <f>SUM(D26:D29)</f>
        <v>29121548</v>
      </c>
      <c r="E25" s="11">
        <f>SUM(E26:E29)</f>
        <v>28543287</v>
      </c>
      <c r="F25" s="12">
        <f t="shared" si="0"/>
        <v>98.014319156385511</v>
      </c>
    </row>
    <row r="26" spans="1:6" ht="105.6" hidden="1" x14ac:dyDescent="0.3">
      <c r="A26" s="8">
        <v>21</v>
      </c>
      <c r="B26" s="13" t="s">
        <v>47</v>
      </c>
      <c r="C26" s="20" t="s">
        <v>48</v>
      </c>
      <c r="D26" s="19">
        <v>21646200</v>
      </c>
      <c r="E26" s="19">
        <v>20755350</v>
      </c>
      <c r="F26" s="16">
        <f t="shared" si="0"/>
        <v>95.884497047980716</v>
      </c>
    </row>
    <row r="27" spans="1:6" ht="26.4" hidden="1" x14ac:dyDescent="0.3">
      <c r="A27" s="8">
        <v>22</v>
      </c>
      <c r="B27" s="13" t="s">
        <v>49</v>
      </c>
      <c r="C27" s="20" t="s">
        <v>50</v>
      </c>
      <c r="D27" s="19">
        <v>535000</v>
      </c>
      <c r="E27" s="19">
        <v>534967</v>
      </c>
      <c r="F27" s="16">
        <f t="shared" si="0"/>
        <v>99.99383177570094</v>
      </c>
    </row>
    <row r="28" spans="1:6" ht="92.4" hidden="1" x14ac:dyDescent="0.3">
      <c r="A28" s="8">
        <v>23</v>
      </c>
      <c r="B28" s="13" t="s">
        <v>51</v>
      </c>
      <c r="C28" s="20" t="s">
        <v>52</v>
      </c>
      <c r="D28" s="19">
        <v>4729000</v>
      </c>
      <c r="E28" s="19">
        <v>4831333</v>
      </c>
      <c r="F28" s="16">
        <f t="shared" si="0"/>
        <v>102.1639458659336</v>
      </c>
    </row>
    <row r="29" spans="1:6" ht="118.8" hidden="1" x14ac:dyDescent="0.3">
      <c r="A29" s="8">
        <v>24</v>
      </c>
      <c r="B29" s="13" t="s">
        <v>53</v>
      </c>
      <c r="C29" s="20" t="s">
        <v>54</v>
      </c>
      <c r="D29" s="19">
        <v>2211348</v>
      </c>
      <c r="E29" s="19">
        <v>2421637</v>
      </c>
      <c r="F29" s="16">
        <f t="shared" si="0"/>
        <v>109.50953897803512</v>
      </c>
    </row>
    <row r="30" spans="1:6" ht="26.4" x14ac:dyDescent="0.3">
      <c r="A30" s="8">
        <v>8</v>
      </c>
      <c r="B30" s="9" t="s">
        <v>55</v>
      </c>
      <c r="C30" s="10" t="s">
        <v>56</v>
      </c>
      <c r="D30" s="11">
        <f>SUM(D31)</f>
        <v>1209945</v>
      </c>
      <c r="E30" s="11">
        <f>SUM(E31)</f>
        <v>1246836</v>
      </c>
      <c r="F30" s="12">
        <f t="shared" si="0"/>
        <v>103.04898156527776</v>
      </c>
    </row>
    <row r="31" spans="1:6" ht="26.4" hidden="1" x14ac:dyDescent="0.3">
      <c r="A31" s="8">
        <v>26</v>
      </c>
      <c r="B31" s="13" t="s">
        <v>57</v>
      </c>
      <c r="C31" s="14" t="s">
        <v>58</v>
      </c>
      <c r="D31" s="19">
        <v>1209945</v>
      </c>
      <c r="E31" s="19">
        <v>1246836</v>
      </c>
      <c r="F31" s="16">
        <f t="shared" si="0"/>
        <v>103.04898156527776</v>
      </c>
    </row>
    <row r="32" spans="1:6" ht="26.4" x14ac:dyDescent="0.3">
      <c r="A32" s="8">
        <v>9</v>
      </c>
      <c r="B32" s="9" t="s">
        <v>59</v>
      </c>
      <c r="C32" s="10" t="s">
        <v>60</v>
      </c>
      <c r="D32" s="11">
        <f>SUM(D33:D34)</f>
        <v>11936123</v>
      </c>
      <c r="E32" s="11">
        <f>SUM(E33:E34)</f>
        <v>11983720</v>
      </c>
      <c r="F32" s="12">
        <f t="shared" si="0"/>
        <v>100.39876432238508</v>
      </c>
    </row>
    <row r="33" spans="1:6" hidden="1" x14ac:dyDescent="0.3">
      <c r="A33" s="8">
        <v>28</v>
      </c>
      <c r="B33" s="13" t="s">
        <v>61</v>
      </c>
      <c r="C33" s="14" t="s">
        <v>62</v>
      </c>
      <c r="D33" s="15">
        <v>217800</v>
      </c>
      <c r="E33" s="15">
        <v>219000</v>
      </c>
      <c r="F33" s="16">
        <f t="shared" si="0"/>
        <v>100.55096418732784</v>
      </c>
    </row>
    <row r="34" spans="1:6" hidden="1" x14ac:dyDescent="0.3">
      <c r="A34" s="8">
        <v>29</v>
      </c>
      <c r="B34" s="13" t="s">
        <v>63</v>
      </c>
      <c r="C34" s="14" t="s">
        <v>64</v>
      </c>
      <c r="D34" s="15">
        <v>11718323</v>
      </c>
      <c r="E34" s="15">
        <v>11764720</v>
      </c>
      <c r="F34" s="16">
        <f t="shared" si="0"/>
        <v>100.39593549350023</v>
      </c>
    </row>
    <row r="35" spans="1:6" ht="26.4" x14ac:dyDescent="0.3">
      <c r="A35" s="8">
        <v>10</v>
      </c>
      <c r="B35" s="9" t="s">
        <v>65</v>
      </c>
      <c r="C35" s="10" t="s">
        <v>66</v>
      </c>
      <c r="D35" s="11">
        <f>SUM(D36:D38)</f>
        <v>6719625</v>
      </c>
      <c r="E35" s="11">
        <f>SUM(E36:E38)</f>
        <v>6935360</v>
      </c>
      <c r="F35" s="12">
        <f t="shared" si="0"/>
        <v>103.21052142046616</v>
      </c>
    </row>
    <row r="36" spans="1:6" hidden="1" x14ac:dyDescent="0.3">
      <c r="A36" s="8">
        <v>31</v>
      </c>
      <c r="B36" s="13" t="s">
        <v>67</v>
      </c>
      <c r="C36" s="14" t="s">
        <v>68</v>
      </c>
      <c r="D36" s="19">
        <v>705425</v>
      </c>
      <c r="E36" s="19">
        <v>717137</v>
      </c>
      <c r="F36" s="16">
        <f t="shared" si="0"/>
        <v>101.66027572031044</v>
      </c>
    </row>
    <row r="37" spans="1:6" ht="92.4" hidden="1" x14ac:dyDescent="0.3">
      <c r="A37" s="8">
        <v>32</v>
      </c>
      <c r="B37" s="13" t="s">
        <v>69</v>
      </c>
      <c r="C37" s="14" t="s">
        <v>70</v>
      </c>
      <c r="D37" s="19">
        <v>1428000</v>
      </c>
      <c r="E37" s="19">
        <v>2012450</v>
      </c>
      <c r="F37" s="16">
        <f t="shared" si="0"/>
        <v>140.92787114845939</v>
      </c>
    </row>
    <row r="38" spans="1:6" ht="39.6" hidden="1" x14ac:dyDescent="0.3">
      <c r="A38" s="8">
        <v>33</v>
      </c>
      <c r="B38" s="13" t="s">
        <v>71</v>
      </c>
      <c r="C38" s="14" t="s">
        <v>72</v>
      </c>
      <c r="D38" s="19">
        <v>4586200</v>
      </c>
      <c r="E38" s="19">
        <v>4205773</v>
      </c>
      <c r="F38" s="16">
        <f t="shared" si="0"/>
        <v>91.704962714229637</v>
      </c>
    </row>
    <row r="39" spans="1:6" x14ac:dyDescent="0.3">
      <c r="A39" s="8">
        <v>11</v>
      </c>
      <c r="B39" s="9" t="s">
        <v>73</v>
      </c>
      <c r="C39" s="10" t="s">
        <v>74</v>
      </c>
      <c r="D39" s="11">
        <f>SUM(D40:D43)</f>
        <v>1248433</v>
      </c>
      <c r="E39" s="11">
        <f>SUM(E40:E43)</f>
        <v>1844920</v>
      </c>
      <c r="F39" s="12">
        <f t="shared" si="0"/>
        <v>147.77885557334676</v>
      </c>
    </row>
    <row r="40" spans="1:6" ht="39.6" hidden="1" x14ac:dyDescent="0.3">
      <c r="A40" s="8">
        <v>35</v>
      </c>
      <c r="B40" s="21" t="s">
        <v>75</v>
      </c>
      <c r="C40" s="22" t="s">
        <v>76</v>
      </c>
      <c r="D40" s="19">
        <v>511900</v>
      </c>
      <c r="E40" s="19">
        <v>592850</v>
      </c>
      <c r="F40" s="16">
        <f t="shared" si="0"/>
        <v>115.81363547567885</v>
      </c>
    </row>
    <row r="41" spans="1:6" ht="39.6" hidden="1" x14ac:dyDescent="0.3">
      <c r="A41" s="8">
        <v>36</v>
      </c>
      <c r="B41" s="21" t="s">
        <v>77</v>
      </c>
      <c r="C41" s="22" t="s">
        <v>78</v>
      </c>
      <c r="D41" s="19">
        <v>17470</v>
      </c>
      <c r="E41" s="19">
        <v>17525</v>
      </c>
      <c r="F41" s="16">
        <f t="shared" si="0"/>
        <v>100.31482541499715</v>
      </c>
    </row>
    <row r="42" spans="1:6" ht="132" hidden="1" x14ac:dyDescent="0.3">
      <c r="A42" s="8">
        <v>37</v>
      </c>
      <c r="B42" s="21" t="s">
        <v>79</v>
      </c>
      <c r="C42" s="22" t="s">
        <v>80</v>
      </c>
      <c r="D42" s="19">
        <v>325799</v>
      </c>
      <c r="E42" s="19">
        <v>335200</v>
      </c>
      <c r="F42" s="16">
        <f t="shared" si="0"/>
        <v>102.88552144113395</v>
      </c>
    </row>
    <row r="43" spans="1:6" ht="26.4" hidden="1" x14ac:dyDescent="0.3">
      <c r="A43" s="8">
        <v>38</v>
      </c>
      <c r="B43" s="21" t="s">
        <v>81</v>
      </c>
      <c r="C43" s="22" t="s">
        <v>82</v>
      </c>
      <c r="D43" s="19">
        <v>393264</v>
      </c>
      <c r="E43" s="19">
        <v>899345</v>
      </c>
      <c r="F43" s="16">
        <f t="shared" si="0"/>
        <v>228.68734488791245</v>
      </c>
    </row>
    <row r="44" spans="1:6" x14ac:dyDescent="0.3">
      <c r="A44" s="8">
        <v>12</v>
      </c>
      <c r="B44" s="23" t="s">
        <v>83</v>
      </c>
      <c r="C44" s="24" t="s">
        <v>84</v>
      </c>
      <c r="D44" s="25">
        <f>SUM(D45:D46)</f>
        <v>132000</v>
      </c>
      <c r="E44" s="25">
        <f>SUM(E45:E46)</f>
        <v>146297</v>
      </c>
      <c r="F44" s="12">
        <f t="shared" si="0"/>
        <v>110.8310606060606</v>
      </c>
    </row>
    <row r="45" spans="1:6" hidden="1" x14ac:dyDescent="0.3">
      <c r="A45" s="8">
        <v>40</v>
      </c>
      <c r="B45" s="13" t="s">
        <v>85</v>
      </c>
      <c r="C45" s="14" t="s">
        <v>86</v>
      </c>
      <c r="D45" s="19"/>
      <c r="E45" s="19">
        <v>14297</v>
      </c>
      <c r="F45" s="16"/>
    </row>
    <row r="46" spans="1:6" hidden="1" x14ac:dyDescent="0.3">
      <c r="A46" s="8">
        <v>41</v>
      </c>
      <c r="B46" s="21" t="s">
        <v>87</v>
      </c>
      <c r="C46" s="26" t="s">
        <v>88</v>
      </c>
      <c r="D46" s="19">
        <v>132000</v>
      </c>
      <c r="E46" s="19">
        <v>132000</v>
      </c>
      <c r="F46" s="16">
        <f t="shared" si="0"/>
        <v>100</v>
      </c>
    </row>
    <row r="47" spans="1:6" x14ac:dyDescent="0.3">
      <c r="A47" s="8">
        <v>13</v>
      </c>
      <c r="B47" s="23" t="s">
        <v>89</v>
      </c>
      <c r="C47" s="24" t="s">
        <v>90</v>
      </c>
      <c r="D47" s="25">
        <f>SUM(D48,D75,D73,D77,D79)</f>
        <v>1504451419</v>
      </c>
      <c r="E47" s="25">
        <f>SUM(E48,E75,E73,E77,E79)</f>
        <v>1502425872</v>
      </c>
      <c r="F47" s="12">
        <f t="shared" si="0"/>
        <v>99.865363083551983</v>
      </c>
    </row>
    <row r="48" spans="1:6" ht="39.6" x14ac:dyDescent="0.3">
      <c r="A48" s="8">
        <v>14</v>
      </c>
      <c r="B48" s="13" t="s">
        <v>91</v>
      </c>
      <c r="C48" s="14" t="s">
        <v>92</v>
      </c>
      <c r="D48" s="15">
        <f>SUM(D49,D53,D62,D69)</f>
        <v>1517400557</v>
      </c>
      <c r="E48" s="15">
        <f>SUM(E49,E53,E62,E69)</f>
        <v>1515386200</v>
      </c>
      <c r="F48" s="16">
        <f t="shared" si="0"/>
        <v>99.867249488560716</v>
      </c>
    </row>
    <row r="49" spans="1:6" ht="26.4" x14ac:dyDescent="0.3">
      <c r="A49" s="8">
        <v>15</v>
      </c>
      <c r="B49" s="9" t="s">
        <v>93</v>
      </c>
      <c r="C49" s="10" t="s">
        <v>94</v>
      </c>
      <c r="D49" s="11">
        <f>SUM(D50:D52)</f>
        <v>402437415</v>
      </c>
      <c r="E49" s="11">
        <f>SUM(E50:E52)</f>
        <v>402437415</v>
      </c>
      <c r="F49" s="12">
        <f t="shared" si="0"/>
        <v>100</v>
      </c>
    </row>
    <row r="50" spans="1:6" ht="26.4" hidden="1" x14ac:dyDescent="0.3">
      <c r="A50" s="8">
        <v>45</v>
      </c>
      <c r="B50" s="13" t="s">
        <v>95</v>
      </c>
      <c r="C50" s="14" t="s">
        <v>96</v>
      </c>
      <c r="D50" s="19">
        <v>300886000</v>
      </c>
      <c r="E50" s="15">
        <v>300886000</v>
      </c>
      <c r="F50" s="16">
        <f t="shared" si="0"/>
        <v>100</v>
      </c>
    </row>
    <row r="51" spans="1:6" ht="39.6" hidden="1" x14ac:dyDescent="0.3">
      <c r="A51" s="8">
        <v>46</v>
      </c>
      <c r="B51" s="13" t="s">
        <v>97</v>
      </c>
      <c r="C51" s="14" t="s">
        <v>98</v>
      </c>
      <c r="D51" s="19">
        <v>100707000</v>
      </c>
      <c r="E51" s="19">
        <v>100707000</v>
      </c>
      <c r="F51" s="16">
        <f t="shared" si="0"/>
        <v>100</v>
      </c>
    </row>
    <row r="52" spans="1:6" ht="52.8" hidden="1" x14ac:dyDescent="0.3">
      <c r="A52" s="8">
        <v>47</v>
      </c>
      <c r="B52" s="13" t="s">
        <v>99</v>
      </c>
      <c r="C52" s="14" t="s">
        <v>100</v>
      </c>
      <c r="D52" s="19">
        <v>844415</v>
      </c>
      <c r="E52" s="19">
        <v>844415</v>
      </c>
      <c r="F52" s="16">
        <f t="shared" si="0"/>
        <v>100</v>
      </c>
    </row>
    <row r="53" spans="1:6" ht="39.6" x14ac:dyDescent="0.3">
      <c r="A53" s="8">
        <v>16</v>
      </c>
      <c r="B53" s="9" t="s">
        <v>101</v>
      </c>
      <c r="C53" s="10" t="s">
        <v>102</v>
      </c>
      <c r="D53" s="25">
        <f>SUM(D54:D61)</f>
        <v>208336254</v>
      </c>
      <c r="E53" s="25">
        <f>SUM(E54:E61)</f>
        <v>208336254</v>
      </c>
      <c r="F53" s="12">
        <f t="shared" si="0"/>
        <v>100</v>
      </c>
    </row>
    <row r="54" spans="1:6" ht="132" hidden="1" x14ac:dyDescent="0.3">
      <c r="A54" s="8">
        <v>49</v>
      </c>
      <c r="B54" s="13" t="s">
        <v>103</v>
      </c>
      <c r="C54" s="27" t="s">
        <v>104</v>
      </c>
      <c r="D54" s="19">
        <v>7598240</v>
      </c>
      <c r="E54" s="19">
        <v>7598240</v>
      </c>
      <c r="F54" s="16">
        <f t="shared" si="0"/>
        <v>100</v>
      </c>
    </row>
    <row r="55" spans="1:6" ht="92.4" hidden="1" x14ac:dyDescent="0.3">
      <c r="A55" s="8">
        <v>50</v>
      </c>
      <c r="B55" s="13" t="s">
        <v>105</v>
      </c>
      <c r="C55" s="14" t="s">
        <v>106</v>
      </c>
      <c r="D55" s="19">
        <v>346886</v>
      </c>
      <c r="E55" s="19">
        <v>346886</v>
      </c>
      <c r="F55" s="16">
        <f t="shared" si="0"/>
        <v>100</v>
      </c>
    </row>
    <row r="56" spans="1:6" ht="79.2" hidden="1" x14ac:dyDescent="0.3">
      <c r="A56" s="8">
        <v>51</v>
      </c>
      <c r="B56" s="13" t="s">
        <v>107</v>
      </c>
      <c r="C56" s="14" t="s">
        <v>108</v>
      </c>
      <c r="D56" s="19">
        <v>192700</v>
      </c>
      <c r="E56" s="19">
        <v>192700</v>
      </c>
      <c r="F56" s="16">
        <f t="shared" si="0"/>
        <v>100</v>
      </c>
    </row>
    <row r="57" spans="1:6" ht="79.2" hidden="1" x14ac:dyDescent="0.3">
      <c r="A57" s="8">
        <v>52</v>
      </c>
      <c r="B57" s="13" t="s">
        <v>109</v>
      </c>
      <c r="C57" s="27" t="s">
        <v>110</v>
      </c>
      <c r="D57" s="19">
        <v>257500</v>
      </c>
      <c r="E57" s="19">
        <v>257500</v>
      </c>
      <c r="F57" s="16">
        <f t="shared" si="0"/>
        <v>100</v>
      </c>
    </row>
    <row r="58" spans="1:6" ht="39.6" hidden="1" x14ac:dyDescent="0.3">
      <c r="A58" s="8">
        <v>53</v>
      </c>
      <c r="B58" s="13" t="s">
        <v>111</v>
      </c>
      <c r="C58" s="14" t="s">
        <v>112</v>
      </c>
      <c r="D58" s="19">
        <v>3158028</v>
      </c>
      <c r="E58" s="19">
        <v>3158028</v>
      </c>
      <c r="F58" s="16">
        <f t="shared" si="0"/>
        <v>100</v>
      </c>
    </row>
    <row r="59" spans="1:6" ht="26.4" hidden="1" x14ac:dyDescent="0.3">
      <c r="A59" s="8">
        <v>54</v>
      </c>
      <c r="B59" s="13" t="s">
        <v>113</v>
      </c>
      <c r="C59" s="14" t="s">
        <v>114</v>
      </c>
      <c r="D59" s="19">
        <v>147500</v>
      </c>
      <c r="E59" s="19">
        <v>147500</v>
      </c>
      <c r="F59" s="16">
        <f t="shared" si="0"/>
        <v>100</v>
      </c>
    </row>
    <row r="60" spans="1:6" ht="39.6" hidden="1" x14ac:dyDescent="0.3">
      <c r="A60" s="8">
        <v>55</v>
      </c>
      <c r="B60" s="13" t="s">
        <v>115</v>
      </c>
      <c r="C60" s="14" t="s">
        <v>116</v>
      </c>
      <c r="D60" s="19">
        <v>26794500</v>
      </c>
      <c r="E60" s="19">
        <v>26794500</v>
      </c>
      <c r="F60" s="16">
        <f t="shared" si="0"/>
        <v>100</v>
      </c>
    </row>
    <row r="61" spans="1:6" ht="26.4" hidden="1" x14ac:dyDescent="0.3">
      <c r="A61" s="8">
        <v>56</v>
      </c>
      <c r="B61" s="13" t="s">
        <v>117</v>
      </c>
      <c r="C61" s="14" t="s">
        <v>118</v>
      </c>
      <c r="D61" s="19">
        <v>169840900</v>
      </c>
      <c r="E61" s="19">
        <v>169840900</v>
      </c>
      <c r="F61" s="16">
        <f t="shared" si="0"/>
        <v>100</v>
      </c>
    </row>
    <row r="62" spans="1:6" ht="26.4" x14ac:dyDescent="0.3">
      <c r="A62" s="8">
        <v>17</v>
      </c>
      <c r="B62" s="9" t="s">
        <v>119</v>
      </c>
      <c r="C62" s="10" t="s">
        <v>120</v>
      </c>
      <c r="D62" s="25">
        <f>SUM(D63:D68)</f>
        <v>842676688</v>
      </c>
      <c r="E62" s="25">
        <f>SUM(E63:E68)</f>
        <v>840662331</v>
      </c>
      <c r="F62" s="12">
        <f t="shared" si="0"/>
        <v>99.760957312729175</v>
      </c>
    </row>
    <row r="63" spans="1:6" ht="39.6" hidden="1" x14ac:dyDescent="0.3">
      <c r="A63" s="8">
        <v>58</v>
      </c>
      <c r="B63" s="13" t="s">
        <v>121</v>
      </c>
      <c r="C63" s="14" t="s">
        <v>122</v>
      </c>
      <c r="D63" s="19">
        <v>27721000</v>
      </c>
      <c r="E63" s="19">
        <v>27721000</v>
      </c>
      <c r="F63" s="16">
        <f t="shared" si="0"/>
        <v>100</v>
      </c>
    </row>
    <row r="64" spans="1:6" ht="39.6" hidden="1" x14ac:dyDescent="0.3">
      <c r="A64" s="8">
        <v>59</v>
      </c>
      <c r="B64" s="13" t="s">
        <v>123</v>
      </c>
      <c r="C64" s="14" t="s">
        <v>124</v>
      </c>
      <c r="D64" s="19">
        <v>115290388</v>
      </c>
      <c r="E64" s="19">
        <v>115290141</v>
      </c>
      <c r="F64" s="16">
        <f t="shared" si="0"/>
        <v>99.999785758375623</v>
      </c>
    </row>
    <row r="65" spans="1:6" ht="66" hidden="1" x14ac:dyDescent="0.3">
      <c r="A65" s="8">
        <v>60</v>
      </c>
      <c r="B65" s="13" t="s">
        <v>125</v>
      </c>
      <c r="C65" s="14" t="s">
        <v>126</v>
      </c>
      <c r="D65" s="19">
        <v>7000</v>
      </c>
      <c r="E65" s="19">
        <v>7000</v>
      </c>
      <c r="F65" s="16">
        <f t="shared" si="0"/>
        <v>100</v>
      </c>
    </row>
    <row r="66" spans="1:6" ht="39.6" hidden="1" x14ac:dyDescent="0.3">
      <c r="A66" s="8">
        <v>61</v>
      </c>
      <c r="B66" s="13" t="s">
        <v>127</v>
      </c>
      <c r="C66" s="14" t="s">
        <v>128</v>
      </c>
      <c r="D66" s="19">
        <v>22000000</v>
      </c>
      <c r="E66" s="19">
        <v>19985890</v>
      </c>
      <c r="F66" s="16">
        <f t="shared" si="0"/>
        <v>90.844954545454542</v>
      </c>
    </row>
    <row r="67" spans="1:6" ht="52.8" hidden="1" x14ac:dyDescent="0.3">
      <c r="A67" s="8">
        <v>62</v>
      </c>
      <c r="B67" s="13" t="s">
        <v>129</v>
      </c>
      <c r="C67" s="14" t="s">
        <v>130</v>
      </c>
      <c r="D67" s="19">
        <v>162200</v>
      </c>
      <c r="E67" s="19">
        <v>162200</v>
      </c>
      <c r="F67" s="16">
        <f t="shared" si="0"/>
        <v>100</v>
      </c>
    </row>
    <row r="68" spans="1:6" ht="26.4" hidden="1" x14ac:dyDescent="0.3">
      <c r="A68" s="8">
        <v>63</v>
      </c>
      <c r="B68" s="13" t="s">
        <v>131</v>
      </c>
      <c r="C68" s="14" t="s">
        <v>132</v>
      </c>
      <c r="D68" s="19">
        <v>677496100</v>
      </c>
      <c r="E68" s="19">
        <v>677496100</v>
      </c>
      <c r="F68" s="16">
        <f t="shared" si="0"/>
        <v>100</v>
      </c>
    </row>
    <row r="69" spans="1:6" x14ac:dyDescent="0.3">
      <c r="A69" s="8">
        <v>18</v>
      </c>
      <c r="B69" s="9" t="s">
        <v>133</v>
      </c>
      <c r="C69" s="10" t="s">
        <v>134</v>
      </c>
      <c r="D69" s="25">
        <f>SUM(D70:D72)</f>
        <v>63950200</v>
      </c>
      <c r="E69" s="25">
        <f>SUM(E70:E72)</f>
        <v>63950200</v>
      </c>
      <c r="F69" s="12">
        <f t="shared" si="0"/>
        <v>100</v>
      </c>
    </row>
    <row r="70" spans="1:6" ht="92.4" hidden="1" x14ac:dyDescent="0.3">
      <c r="A70" s="8">
        <v>65</v>
      </c>
      <c r="B70" s="13" t="s">
        <v>135</v>
      </c>
      <c r="C70" s="14" t="s">
        <v>136</v>
      </c>
      <c r="D70" s="19">
        <v>2404100</v>
      </c>
      <c r="E70" s="19">
        <v>2404100</v>
      </c>
      <c r="F70" s="16">
        <f t="shared" si="0"/>
        <v>100</v>
      </c>
    </row>
    <row r="71" spans="1:6" ht="79.2" hidden="1" x14ac:dyDescent="0.3">
      <c r="A71" s="8">
        <v>66</v>
      </c>
      <c r="B71" s="13" t="s">
        <v>137</v>
      </c>
      <c r="C71" s="14" t="s">
        <v>138</v>
      </c>
      <c r="D71" s="19">
        <v>20902000</v>
      </c>
      <c r="E71" s="19">
        <v>20902000</v>
      </c>
      <c r="F71" s="16">
        <f t="shared" si="0"/>
        <v>100</v>
      </c>
    </row>
    <row r="72" spans="1:6" ht="39.6" hidden="1" x14ac:dyDescent="0.3">
      <c r="A72" s="8">
        <v>67</v>
      </c>
      <c r="B72" s="13" t="s">
        <v>139</v>
      </c>
      <c r="C72" s="14" t="s">
        <v>140</v>
      </c>
      <c r="D72" s="19">
        <v>40644100</v>
      </c>
      <c r="E72" s="19">
        <v>40644100</v>
      </c>
      <c r="F72" s="16">
        <f t="shared" si="0"/>
        <v>100</v>
      </c>
    </row>
    <row r="73" spans="1:6" ht="26.4" x14ac:dyDescent="0.3">
      <c r="A73" s="8">
        <v>19</v>
      </c>
      <c r="B73" s="9" t="s">
        <v>141</v>
      </c>
      <c r="C73" s="10" t="s">
        <v>142</v>
      </c>
      <c r="D73" s="25">
        <f>SUM(D74)</f>
        <v>2090453</v>
      </c>
      <c r="E73" s="25">
        <f>SUM(E74)</f>
        <v>2090453</v>
      </c>
      <c r="F73" s="12">
        <f t="shared" si="0"/>
        <v>100</v>
      </c>
    </row>
    <row r="74" spans="1:6" ht="39.6" hidden="1" x14ac:dyDescent="0.3">
      <c r="A74" s="8">
        <v>69</v>
      </c>
      <c r="B74" s="13" t="s">
        <v>143</v>
      </c>
      <c r="C74" s="27" t="s">
        <v>144</v>
      </c>
      <c r="D74" s="19">
        <v>2090453</v>
      </c>
      <c r="E74" s="19">
        <v>2090453</v>
      </c>
      <c r="F74" s="16">
        <f t="shared" si="0"/>
        <v>100</v>
      </c>
    </row>
    <row r="75" spans="1:6" ht="79.2" hidden="1" x14ac:dyDescent="0.3">
      <c r="A75" s="8">
        <v>70</v>
      </c>
      <c r="B75" s="9" t="s">
        <v>145</v>
      </c>
      <c r="C75" s="28" t="s">
        <v>146</v>
      </c>
      <c r="D75" s="25">
        <f>SUM(D76)</f>
        <v>0</v>
      </c>
      <c r="E75" s="25">
        <f>SUM(E76)</f>
        <v>0</v>
      </c>
      <c r="F75" s="12"/>
    </row>
    <row r="76" spans="1:6" ht="105.6" hidden="1" x14ac:dyDescent="0.3">
      <c r="A76" s="8">
        <v>71</v>
      </c>
      <c r="B76" s="13" t="s">
        <v>147</v>
      </c>
      <c r="C76" s="27" t="s">
        <v>148</v>
      </c>
      <c r="D76" s="19"/>
      <c r="E76" s="19">
        <v>0</v>
      </c>
      <c r="F76" s="16"/>
    </row>
    <row r="77" spans="1:6" ht="66" x14ac:dyDescent="0.3">
      <c r="A77" s="8">
        <v>20</v>
      </c>
      <c r="B77" s="9" t="s">
        <v>149</v>
      </c>
      <c r="C77" s="10" t="s">
        <v>150</v>
      </c>
      <c r="D77" s="25">
        <f>SUM(D78)</f>
        <v>2528530</v>
      </c>
      <c r="E77" s="25">
        <f>SUM(E78)</f>
        <v>2528530</v>
      </c>
      <c r="F77" s="12">
        <f t="shared" si="0"/>
        <v>100</v>
      </c>
    </row>
    <row r="78" spans="1:6" ht="39.6" hidden="1" x14ac:dyDescent="0.3">
      <c r="A78" s="8">
        <v>73</v>
      </c>
      <c r="B78" s="13" t="s">
        <v>151</v>
      </c>
      <c r="C78" s="14" t="s">
        <v>152</v>
      </c>
      <c r="D78" s="19">
        <v>2528530</v>
      </c>
      <c r="E78" s="19">
        <v>2528530</v>
      </c>
      <c r="F78" s="16">
        <f t="shared" si="0"/>
        <v>100</v>
      </c>
    </row>
    <row r="79" spans="1:6" ht="52.8" x14ac:dyDescent="0.3">
      <c r="A79" s="8">
        <v>21</v>
      </c>
      <c r="B79" s="9" t="s">
        <v>153</v>
      </c>
      <c r="C79" s="10" t="s">
        <v>154</v>
      </c>
      <c r="D79" s="25">
        <f>SUM(D80:D81)</f>
        <v>-17568121</v>
      </c>
      <c r="E79" s="25">
        <f>SUM(E80:E81)</f>
        <v>-17579311</v>
      </c>
      <c r="F79" s="12">
        <f t="shared" si="0"/>
        <v>100.06369491649107</v>
      </c>
    </row>
    <row r="80" spans="1:6" ht="52.8" hidden="1" x14ac:dyDescent="0.3">
      <c r="A80" s="8">
        <v>75</v>
      </c>
      <c r="B80" s="13" t="s">
        <v>155</v>
      </c>
      <c r="C80" s="14" t="s">
        <v>156</v>
      </c>
      <c r="D80" s="19">
        <v>-181736</v>
      </c>
      <c r="E80" s="19">
        <v>-181736</v>
      </c>
      <c r="F80" s="16">
        <f t="shared" si="0"/>
        <v>100</v>
      </c>
    </row>
    <row r="81" spans="1:6" ht="52.8" hidden="1" x14ac:dyDescent="0.3">
      <c r="A81" s="8">
        <v>76</v>
      </c>
      <c r="B81" s="13" t="s">
        <v>157</v>
      </c>
      <c r="C81" s="14" t="s">
        <v>158</v>
      </c>
      <c r="D81" s="19">
        <v>-17386385</v>
      </c>
      <c r="E81" s="19">
        <v>-17397575</v>
      </c>
      <c r="F81" s="16">
        <f t="shared" si="0"/>
        <v>100.06436070522999</v>
      </c>
    </row>
    <row r="82" spans="1:6" x14ac:dyDescent="0.3">
      <c r="A82" s="8">
        <v>22</v>
      </c>
      <c r="B82" s="9" t="s">
        <v>159</v>
      </c>
      <c r="C82" s="10" t="s">
        <v>160</v>
      </c>
      <c r="D82" s="11">
        <f>SUM(D6,D47)</f>
        <v>2310379393</v>
      </c>
      <c r="E82" s="11">
        <f>SUM(E6,E47)</f>
        <v>2346937621</v>
      </c>
      <c r="F82" s="12">
        <f t="shared" si="0"/>
        <v>101.58234738895111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Vaulina-IV</dc:creator>
  <cp:lastModifiedBy>Vaulina-IV</cp:lastModifiedBy>
  <dcterms:created xsi:type="dcterms:W3CDTF">2024-03-06T05:53:22Z</dcterms:created>
  <dcterms:modified xsi:type="dcterms:W3CDTF">2024-03-06T05:59:29Z</dcterms:modified>
</cp:coreProperties>
</file>